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audija\TIJELA KOMORE_RADNO\SKUPŠTINA\2023\19. sjednica Skupštine\"/>
    </mc:Choice>
  </mc:AlternateContent>
  <xr:revisionPtr revIDLastSave="0" documentId="13_ncr:1_{B17750D0-0698-4EB0-96D2-CB8FFE384B4A}" xr6:coauthVersionLast="47" xr6:coauthVersionMax="47" xr10:uidLastSave="{00000000-0000-0000-0000-000000000000}"/>
  <bookViews>
    <workbookView xWindow="28680" yWindow="-120" windowWidth="29040" windowHeight="15840" xr2:uid="{537037BC-B006-4CD2-9945-1F2CAC0EF477}"/>
  </bookViews>
  <sheets>
    <sheet name="PRORAČUN 2023" sheetId="1" r:id="rId1"/>
    <sheet name="List1" sheetId="2" r:id="rId2"/>
  </sheets>
  <definedNames>
    <definedName name="_xlnm.Print_Area" localSheetId="0">'PRORAČUN 2023'!$A$1:$D$94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D25" i="1"/>
  <c r="D85" i="1" l="1"/>
  <c r="D25" i="2" l="1"/>
  <c r="D21" i="2"/>
  <c r="D24" i="2"/>
  <c r="C17" i="2"/>
  <c r="M6" i="2"/>
  <c r="M4" i="2"/>
  <c r="M7" i="2" s="1"/>
  <c r="M2" i="2"/>
  <c r="K7" i="2"/>
  <c r="B4" i="2" l="1"/>
</calcChain>
</file>

<file path=xl/sharedStrings.xml><?xml version="1.0" encoding="utf-8"?>
<sst xmlns="http://schemas.openxmlformats.org/spreadsheetml/2006/main" count="176" uniqueCount="160">
  <si>
    <t>HRVATSKA KOMORA OVLAŠTENIH INŽ.GEODEZIJE</t>
  </si>
  <si>
    <t>ZAGREB, ULICA GRADA VUKOVARA 271</t>
  </si>
  <si>
    <t>PRORAČUN PRIHODA I RASHODA ZA 2024. godinu</t>
  </si>
  <si>
    <t xml:space="preserve"> </t>
  </si>
  <si>
    <t>Konto</t>
  </si>
  <si>
    <t>Opis</t>
  </si>
  <si>
    <t xml:space="preserve">Plan 2024. 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</si>
  <si>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</si>
  <si>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</si>
  <si>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</si>
  <si>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</si>
  <si>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</si>
  <si>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</si>
  <si>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</si>
  <si>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</si>
  <si>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>PRIHODI OD DONACIJA - SIMPOZIJ</t>
  </si>
  <si>
    <t>3552,</t>
  </si>
  <si>
    <t>PRIHODI OD SPONZORSTVA, IZLAGAČA I SL.</t>
  </si>
  <si>
    <t>36122,</t>
  </si>
  <si>
    <t>PRIHODI OD REFUNDACIJA-NATPISNE PLOČE</t>
  </si>
  <si>
    <t>PRIHODI OD REFUNDACIJA - INOZEMSTVO</t>
  </si>
  <si>
    <t>PRIHOD-PARKING</t>
  </si>
  <si>
    <t>PRIHODI OD STRUČNOG USAVRŠAVANJA</t>
  </si>
  <si>
    <t>36331,</t>
  </si>
  <si>
    <t>PRIHODI OD KOTIZACIJE SIMPOZIJA</t>
  </si>
  <si>
    <t>36333,</t>
  </si>
  <si>
    <t>PRIHODI OD NAKNADA</t>
  </si>
  <si>
    <t>36334, 36335</t>
  </si>
  <si>
    <t>OSTALI PRIHODI</t>
  </si>
  <si>
    <t>NOVČANE KAZNE PROTIV ČLANOVA KOMORE</t>
  </si>
  <si>
    <t>OTPIS OBVEZA</t>
  </si>
  <si>
    <t>PRIHOD OD NAJMA PROSTORA</t>
  </si>
  <si>
    <t>SVEUKUPNO PRIHODI</t>
  </si>
  <si>
    <t>4</t>
  </si>
  <si>
    <t>Konto: 4</t>
  </si>
  <si>
    <t>RASHODI ZA DJELATNIKE</t>
  </si>
  <si>
    <t>41111, 41311, 41312</t>
  </si>
  <si>
    <t>PLAĆE ZA ZAPOSLENE SLUŽBENIKE BRUTO</t>
  </si>
  <si>
    <t>MATERIJALNI RASHODI</t>
  </si>
  <si>
    <t>42132, 42131, 42111</t>
  </si>
  <si>
    <t>TEČAJEVI I STR. ISPITI,DNEVNICE,PRIJEVOZ</t>
  </si>
  <si>
    <t>TEČAJEVI I STR. ISPITI,DNEVNICE,PRIJEVOZ - SIMPOZIJ</t>
  </si>
  <si>
    <t>42212,42213,42216,</t>
  </si>
  <si>
    <t>NAK. ZA DNEVNICE  I SMJEŠTAJ NA SL.PUTU</t>
  </si>
  <si>
    <t>NAK. ZA DNEVNICE  I SMJEŠTAJ NA SL.PUTU - SIMPOZIJ</t>
  </si>
  <si>
    <t>4233,</t>
  </si>
  <si>
    <t>OSTALI TROŠKOVI VOLONTERA</t>
  </si>
  <si>
    <t>42413,42414,</t>
  </si>
  <si>
    <t>NAKNADE ZA DRUGI DOHODAK</t>
  </si>
  <si>
    <t>NAKNADE ZA DRUGI DOHODAK - SIMPOZIJ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</si>
  <si>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</si>
  <si>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</si>
  <si>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</si>
  <si>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</si>
  <si>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</si>
  <si>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</si>
  <si>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42522, 42593, 42529</t>
  </si>
  <si>
    <t>TROŠAK LICENCI</t>
  </si>
  <si>
    <t>ODRŽ. UREDA PROSTORA I OST. OPREME</t>
  </si>
  <si>
    <t>42532,42531,</t>
  </si>
  <si>
    <t>TISAK, OBJAVA OGLASA U TISKOVINI I SL.</t>
  </si>
  <si>
    <t>42545,</t>
  </si>
  <si>
    <t>USLUGE ČIŠĆENJA,PRANJA I SLIČNO</t>
  </si>
  <si>
    <t>42549,42543,42542,</t>
  </si>
  <si>
    <t>OSTALE KOMUNALNE USLUGE</t>
  </si>
  <si>
    <t>42553,42554,</t>
  </si>
  <si>
    <t>NAJAMNINE ZA OPREMU,KOPIRNI UREĐAJ</t>
  </si>
  <si>
    <t>NAJAMNINE ZA OPREMU - SIMPOZIJ</t>
  </si>
  <si>
    <t>42573,425731,</t>
  </si>
  <si>
    <t>USLUGE ODVJETNIKA I PRAVNOG SAVJETOVANJA</t>
  </si>
  <si>
    <t>42574,42583,</t>
  </si>
  <si>
    <t>KNJIGOVODSTVENE, REV.  I INTELEKT.USLUGE</t>
  </si>
  <si>
    <t>USL.TURIST. AGENCIJA I STUDENT. SERVISA - SIMPOZIJ</t>
  </si>
  <si>
    <t>425791,</t>
  </si>
  <si>
    <t>USLUGE PRIJEVODA I LEKTURE</t>
  </si>
  <si>
    <t>42589, 425792, 4258</t>
  </si>
  <si>
    <t xml:space="preserve">ODRŽ. I RAZVOJ  IT SUSTAVA (HARD. I SOFT.) </t>
  </si>
  <si>
    <t>42591,42579,</t>
  </si>
  <si>
    <t>DIZAJN,GRAF. I TISK. USL.KOPIRANJE… - SIMPOZIJ</t>
  </si>
  <si>
    <t>42599,</t>
  </si>
  <si>
    <t>USLUGE IZRADE PEČATA I TABLI</t>
  </si>
  <si>
    <t>42552,42559,42555,</t>
  </si>
  <si>
    <t>NAJAMNINE ZA DVORANE,GRAĐ. OBJEKTE</t>
  </si>
  <si>
    <t>NAJAMNINE ZA DVORANE,GRAĐ. OBJEKTE - SIMPOZIJ</t>
  </si>
  <si>
    <t>42561,42913,</t>
  </si>
  <si>
    <t>OSIG,OBVEZNI I PREVEN.ZDRAV. PREGLED ZAP</t>
  </si>
  <si>
    <t>42592,</t>
  </si>
  <si>
    <t xml:space="preserve">FOTO I VIDEO SNIMANJA </t>
  </si>
  <si>
    <t>FOTO I VIDEO SNIMANJA - SIMPOZIJ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</si>
  <si>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</si>
  <si>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</si>
  <si>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</si>
  <si>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</si>
  <si>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</si>
  <si>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</si>
  <si>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42595,</t>
  </si>
  <si>
    <t>OSTALE USLUGE ORG. WEBINAR</t>
  </si>
  <si>
    <t>TROŠAK KOTIZACIJE</t>
  </si>
  <si>
    <t>42611,42614, 42641</t>
  </si>
  <si>
    <t>UREDSKI MATERIJAL I SITNI INVENTAR</t>
  </si>
  <si>
    <t>UREDSKI MATERIJAL I SITNI INVENTAR - SIMPOZIJ</t>
  </si>
  <si>
    <t>42612,</t>
  </si>
  <si>
    <t>LITERATURA, ČASOPIS</t>
  </si>
  <si>
    <t>42631,</t>
  </si>
  <si>
    <t>ELEKTRIČNA ENERGIJA</t>
  </si>
  <si>
    <t>42632,</t>
  </si>
  <si>
    <t>GRIJANJE, TOPLA VODA</t>
  </si>
  <si>
    <t>42921,</t>
  </si>
  <si>
    <t>REPREZENTACIJA</t>
  </si>
  <si>
    <t>42931,42932,</t>
  </si>
  <si>
    <t>GODIŠNJE TUZEMNE I INOZEMNE ČLANARINE</t>
  </si>
  <si>
    <t>42941,42911,42912,</t>
  </si>
  <si>
    <t>OSTALI NESPOMENUTI RASHODI</t>
  </si>
  <si>
    <t>43111,</t>
  </si>
  <si>
    <t>AMORTIZACIJA NABAVNE VRIJEDNOSTI IMOVINE</t>
  </si>
  <si>
    <t>44310,44311,44333</t>
  </si>
  <si>
    <t>USLUGE BANAKA,PL.PROMETA I SL</t>
  </si>
  <si>
    <t>44341,44321,</t>
  </si>
  <si>
    <t>OSTALI NESPOMENUTI FINANCIJSKI RASHODI</t>
  </si>
  <si>
    <t>ISPRAVAK KUPCA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</si>
  <si>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</si>
  <si>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</si>
  <si>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</si>
  <si>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</si>
  <si>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</si>
  <si>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OTPISANA POTRAŽIVANJA</t>
  </si>
  <si>
    <t xml:space="preserve">REFUND. SUDSKIH TROŠKOVA </t>
  </si>
  <si>
    <t>POREZ NA PROMET NEKRETNINA</t>
  </si>
  <si>
    <t>UKUPNO RASHODI: 4</t>
  </si>
  <si>
    <t>SALDO FONDA (PRIHODI-RASHODI) za 2023:</t>
  </si>
  <si>
    <r>
      <t xml:space="preserve">ODRŽ. I RAZVOJ  IT SUSTAVA (HARD. I SOFT.) </t>
    </r>
    <r>
      <rPr>
        <b/>
        <sz val="8"/>
        <color theme="1"/>
        <rFont val="Calibri"/>
        <family val="2"/>
        <charset val="238"/>
        <scheme val="minor"/>
      </rPr>
      <t>bez digitalizacije</t>
    </r>
  </si>
  <si>
    <t>Telemach</t>
  </si>
  <si>
    <t>mjesečno</t>
  </si>
  <si>
    <t>Saguaro redovno</t>
  </si>
  <si>
    <t>terracom</t>
  </si>
  <si>
    <t>Saguaro dodatno</t>
  </si>
  <si>
    <t>Spinsoft</t>
  </si>
  <si>
    <t>8core</t>
  </si>
  <si>
    <t>IIS Cloud&amp;Solution</t>
  </si>
  <si>
    <t>'TEK. I INV. ODRŽ. UREDA PROSTORA I OST. OPREME</t>
  </si>
  <si>
    <t>MCS</t>
  </si>
  <si>
    <t>verBer</t>
  </si>
  <si>
    <t>-</t>
  </si>
  <si>
    <t>Funduk</t>
  </si>
  <si>
    <t>krečenje</t>
  </si>
  <si>
    <t>Adobe Connect</t>
  </si>
  <si>
    <t xml:space="preserve">obnova svih  licenci </t>
  </si>
  <si>
    <t>Val savjetovanje (Zakon.hr)</t>
  </si>
  <si>
    <t>'KNJIGOVODSTVENE, REV.  I INTELEKT.USLUGE</t>
  </si>
  <si>
    <t>Refiz</t>
  </si>
  <si>
    <t>Sertić</t>
  </si>
  <si>
    <t>Quadrans</t>
  </si>
  <si>
    <t>Presido</t>
  </si>
  <si>
    <t>Geodetski fakultet</t>
  </si>
  <si>
    <t>KLASA: 360-02/23-01/4</t>
  </si>
  <si>
    <t>U Zagrebu, 19.12.2023.</t>
  </si>
  <si>
    <t xml:space="preserve">Predsjednik </t>
  </si>
  <si>
    <t>Hrvatske komore ovlaštenih inženjera geodezije</t>
  </si>
  <si>
    <t>Ivan Kalina, dipl.ing.geod.</t>
  </si>
  <si>
    <t>URBROJ: 507-23-6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</si>
</sst>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quotePrefix="1" applyFont="1" applyFill="1" applyBorder="1" applyAlignment="1">
      <alignment horizontal="left" vertical="center" wrapText="1"/>
    </xf>
    <xf numFmtId="0" fontId="0" fillId="2" borderId="0" xfId="0" applyFill="1"/>
    <xf numFmtId="0" fontId="6" fillId="2" borderId="0" xfId="0" applyFont="1" applyFill="1"/>
    <xf numFmtId="4" fontId="0" fillId="2" borderId="0" xfId="0" applyNumberFormat="1" applyFill="1"/>
    <xf numFmtId="0" fontId="2" fillId="2" borderId="1" xfId="0" applyFont="1" applyFill="1" applyBorder="1" applyAlignment="1">
      <alignment horizontal="left" vertical="center"/>
    </xf>
    <xf numFmtId="165" fontId="0" fillId="0" borderId="0" xfId="0" applyNumberFormat="1"/>
    <xf numFmtId="165" fontId="6" fillId="3" borderId="0" xfId="0" applyNumberFormat="1" applyFont="1" applyFill="1"/>
    <xf numFmtId="0" fontId="7" fillId="2" borderId="0" xfId="0" applyFont="1" applyFill="1"/>
    <xf numFmtId="0" fontId="0" fillId="4" borderId="0" xfId="0" applyFill="1"/>
    <xf numFmtId="0" fontId="13" fillId="0" borderId="0" xfId="0" applyFont="1"/>
    <xf numFmtId="165" fontId="0" fillId="4" borderId="0" xfId="0" applyNumberFormat="1" applyFill="1"/>
    <xf numFmtId="165" fontId="12" fillId="0" borderId="4" xfId="0" applyNumberFormat="1" applyFont="1" applyBorder="1"/>
    <xf numFmtId="165" fontId="0" fillId="0" borderId="5" xfId="0" applyNumberFormat="1" applyBorder="1"/>
    <xf numFmtId="0" fontId="0" fillId="0" borderId="6" xfId="0" applyBorder="1"/>
    <xf numFmtId="165" fontId="0" fillId="0" borderId="6" xfId="0" applyNumberFormat="1" applyBorder="1"/>
    <xf numFmtId="165" fontId="0" fillId="0" borderId="0" xfId="0" applyNumberFormat="1" applyAlignment="1">
      <alignment horizontal="center"/>
    </xf>
    <xf numFmtId="0" fontId="0" fillId="4" borderId="4" xfId="0" applyFill="1" applyBorder="1"/>
    <xf numFmtId="165" fontId="0" fillId="4" borderId="4" xfId="0" applyNumberFormat="1" applyFill="1" applyBorder="1"/>
    <xf numFmtId="0" fontId="14" fillId="0" borderId="0" xfId="0" applyFont="1"/>
    <xf numFmtId="4" fontId="6" fillId="2" borderId="0" xfId="0" applyNumberFormat="1" applyFont="1" applyFill="1"/>
    <xf numFmtId="4" fontId="3" fillId="2" borderId="1" xfId="0" quotePrefix="1" applyNumberFormat="1" applyFont="1" applyFill="1" applyBorder="1" applyAlignment="1">
      <alignment horizontal="left" vertical="center"/>
    </xf>
    <xf numFmtId="165" fontId="3" fillId="2" borderId="1" xfId="0" quotePrefix="1" applyNumberFormat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64" fontId="0" fillId="2" borderId="0" xfId="0" applyNumberFormat="1" applyFill="1"/>
    <xf numFmtId="164" fontId="6" fillId="2" borderId="0" xfId="0" applyNumberFormat="1" applyFont="1" applyFill="1"/>
    <xf numFmtId="0" fontId="0" fillId="2" borderId="0" xfId="0" applyFill="1" applyAlignment="1">
      <alignment wrapText="1"/>
    </xf>
    <xf numFmtId="165" fontId="0" fillId="2" borderId="0" xfId="0" applyNumberFormat="1" applyFill="1"/>
    <xf numFmtId="0" fontId="3" fillId="5" borderId="1" xfId="0" quotePrefix="1" applyFont="1" applyFill="1" applyBorder="1" applyAlignment="1">
      <alignment horizontal="left" vertical="center" wrapText="1"/>
    </xf>
    <xf numFmtId="0" fontId="3" fillId="5" borderId="1" xfId="0" quotePrefix="1" applyFont="1" applyFill="1" applyBorder="1" applyAlignment="1">
      <alignment horizontal="left" vertical="center"/>
    </xf>
    <xf numFmtId="165" fontId="3" fillId="5" borderId="1" xfId="0" quotePrefix="1" applyNumberFormat="1" applyFont="1" applyFill="1" applyBorder="1" applyAlignment="1">
      <alignment horizontal="left" vertical="center"/>
    </xf>
    <xf numFmtId="165" fontId="3" fillId="5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4" borderId="3" xfId="0" quotePrefix="1" applyFont="1" applyFill="1" applyBorder="1" applyAlignment="1">
      <alignment horizontal="center" vertical="center"/>
    </xf>
    <xf numFmtId="0" fontId="5" fillId="4" borderId="0" xfId="0" quotePrefix="1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165" fontId="5" fillId="2" borderId="0" xfId="0" quotePrefix="1" applyNumberFormat="1" applyFont="1" applyFill="1" applyBorder="1" applyAlignment="1">
      <alignment horizontal="left" vertical="center"/>
    </xf>
    <xf numFmtId="0" fontId="0" fillId="2" borderId="0" xfId="0" applyFill="1" applyBorder="1"/>
    <xf numFmtId="0" fontId="4" fillId="2" borderId="0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165" fontId="5" fillId="2" borderId="2" xfId="0" quotePrefix="1" applyNumberFormat="1" applyFont="1" applyFill="1" applyBorder="1" applyAlignment="1">
      <alignment horizontal="left" vertical="center"/>
    </xf>
    <xf numFmtId="165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 applyAlignment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B1:F93"/>
  <sheetViews>
    <sheetView tabSelected="1" view="pageBreakPreview" topLeftCell="A69" zoomScaleNormal="130" zoomScaleSheetLayoutView="100" workbookViewId="0">
      <selection activeCell="B1" sqref="B1:D1"/>
    </sheetView>
  </sheetViews>
  <sheetFormatPr defaultRowHeight="15" x14ac:dyDescent="0.25"/>
  <cols>
    <col min="1" max="1" width="4" style="2" customWidth="1"/>
    <col min="2" max="2" width="33.5703125" style="34" customWidth="1"/>
    <col min="3" max="3" width="49.28515625" style="2" customWidth="1"/>
    <col min="4" max="4" width="27.5703125" style="35" customWidth="1"/>
    <col min="5" max="6" width="14.28515625" style="2" bestFit="1" customWidth="1"/>
    <col min="7" max="7" width="9.140625" style="2"/>
    <col min="8" max="8" width="18.85546875" style="2" customWidth="1"/>
    <col min="9" max="16384" width="9.140625" style="2"/>
  </cols>
  <sheetData>
    <row r="1" spans="2:5" ht="15.75" x14ac:dyDescent="0.25">
      <c r="B1" s="41" t="s">
        <v>0</v>
      </c>
      <c r="C1" s="41"/>
      <c r="D1" s="41"/>
    </row>
    <row r="2" spans="2:5" ht="15.75" x14ac:dyDescent="0.25">
      <c r="B2" s="42" t="s">
        <v>1</v>
      </c>
      <c r="C2" s="42"/>
      <c r="D2" s="42"/>
    </row>
    <row r="3" spans="2:5" ht="15.75" x14ac:dyDescent="0.25">
      <c r="B3" s="42"/>
      <c r="C3" s="42"/>
      <c r="D3" s="42"/>
    </row>
    <row r="4" spans="2:5" ht="15.75" x14ac:dyDescent="0.25">
      <c r="B4" s="40" t="s">
        <v>2</v>
      </c>
      <c r="C4" s="40"/>
      <c r="D4" s="40"/>
    </row>
    <row r="5" spans="2:5" ht="15.75" x14ac:dyDescent="0.25">
      <c r="B5" s="40" t="s">
        <v>3</v>
      </c>
      <c r="C5" s="40"/>
      <c r="D5" s="40"/>
    </row>
    <row r="6" spans="2:5" ht="15.75" x14ac:dyDescent="0.25">
      <c r="B6" s="40" t="s">
        <v>3</v>
      </c>
      <c r="C6" s="40"/>
      <c r="D6" s="40"/>
    </row>
    <row r="7" spans="2:5" s="28" customFormat="1" x14ac:dyDescent="0.25">
      <c r="B7" s="25" t="s">
        <v>4</v>
      </c>
      <c r="C7" s="26" t="s">
        <v>5</v>
      </c>
      <c r="D7" s="27" t="s">
        <v>6</v>
      </c>
    </row>
    <row r="8" spans="2:5" x14ac:dyDescent="0.25">
      <c r="B8" s="29"/>
      <c r="C8" s="5"/>
      <c r="D8" s="24"/>
    </row>
    <row r="9" spans="2:5" x14ac:dyDescent="0.25">
      <c r="B9" s="1" t="s">
        <v>7</v>
      </c>
      <c r="C9" s="23" t="s">
        <v>8</v>
      </c>
      <c r="D9" s="22"/>
      <c r="E9" s="3"/>
    </row>
    <row r="10" spans="2:5" x14ac:dyDescent="0.25">
      <c r="B10" s="1" t="s">
        <v>9</v>
      </c>
      <c r="C10" s="23" t="s">
        <v>10</v>
      </c>
      <c r="D10" s="22">
        <v>285000</v>
      </c>
      <c r="E10" s="3"/>
    </row>
    <row r="11" spans="2:5" x14ac:dyDescent="0.25">
      <c r="B11" s="1" t="s">
        <v>11</v>
      </c>
      <c r="C11" s="23" t="s">
        <v>12</v>
      </c>
      <c r="D11" s="22">
        <v>15000</v>
      </c>
      <c r="E11" s="3"/>
    </row>
    <row r="12" spans="2:5" x14ac:dyDescent="0.25">
      <c r="B12" s="1" t="s">
        <v>13</v>
      </c>
      <c r="C12" s="23" t="s">
        <v>14</v>
      </c>
      <c r="D12" s="22">
        <v>66.361404207313029</v>
      </c>
      <c r="E12" s="3"/>
    </row>
    <row r="13" spans="2:5" s="4" customFormat="1" x14ac:dyDescent="0.25">
      <c r="B13" s="1">
        <v>3551</v>
      </c>
      <c r="C13" s="21" t="s">
        <v>15</v>
      </c>
      <c r="D13" s="22">
        <v>0</v>
      </c>
      <c r="E13" s="20"/>
    </row>
    <row r="14" spans="2:5" x14ac:dyDescent="0.25">
      <c r="B14" s="1" t="s">
        <v>16</v>
      </c>
      <c r="C14" s="23" t="s">
        <v>17</v>
      </c>
      <c r="D14" s="22">
        <v>20000</v>
      </c>
      <c r="E14" s="3"/>
    </row>
    <row r="15" spans="2:5" x14ac:dyDescent="0.25">
      <c r="B15" s="1" t="s">
        <v>18</v>
      </c>
      <c r="C15" s="23" t="s">
        <v>19</v>
      </c>
      <c r="D15" s="22">
        <v>0</v>
      </c>
      <c r="E15" s="3"/>
    </row>
    <row r="16" spans="2:5" x14ac:dyDescent="0.25">
      <c r="B16" s="1">
        <v>36113</v>
      </c>
      <c r="C16" s="23" t="s">
        <v>20</v>
      </c>
      <c r="D16" s="22">
        <v>0</v>
      </c>
      <c r="E16" s="3"/>
    </row>
    <row r="17" spans="2:6" x14ac:dyDescent="0.25">
      <c r="B17" s="1">
        <v>36123</v>
      </c>
      <c r="C17" s="23" t="s">
        <v>21</v>
      </c>
      <c r="D17" s="22">
        <v>0</v>
      </c>
      <c r="E17" s="3"/>
    </row>
    <row r="18" spans="2:6" x14ac:dyDescent="0.25">
      <c r="B18" s="59"/>
      <c r="C18" s="23" t="s">
        <v>22</v>
      </c>
      <c r="D18" s="22">
        <v>20000</v>
      </c>
      <c r="E18" s="3"/>
    </row>
    <row r="19" spans="2:6" x14ac:dyDescent="0.25">
      <c r="B19" s="1" t="s">
        <v>23</v>
      </c>
      <c r="C19" s="23" t="s">
        <v>24</v>
      </c>
      <c r="D19" s="22">
        <v>160000</v>
      </c>
      <c r="E19" s="3"/>
    </row>
    <row r="20" spans="2:6" x14ac:dyDescent="0.25">
      <c r="B20" s="1" t="s">
        <v>25</v>
      </c>
      <c r="C20" s="23" t="s">
        <v>26</v>
      </c>
      <c r="D20" s="22">
        <v>2500</v>
      </c>
      <c r="E20" s="3"/>
    </row>
    <row r="21" spans="2:6" x14ac:dyDescent="0.25">
      <c r="B21" s="1" t="s">
        <v>27</v>
      </c>
      <c r="C21" s="23" t="s">
        <v>28</v>
      </c>
      <c r="D21" s="22">
        <v>2500</v>
      </c>
      <c r="E21" s="3"/>
    </row>
    <row r="22" spans="2:6" x14ac:dyDescent="0.25">
      <c r="B22" s="1">
        <v>36335</v>
      </c>
      <c r="C22" s="23" t="s">
        <v>29</v>
      </c>
      <c r="D22" s="22">
        <v>265.44561682925212</v>
      </c>
      <c r="E22" s="3"/>
    </row>
    <row r="23" spans="2:6" x14ac:dyDescent="0.25">
      <c r="B23" s="1">
        <v>36311</v>
      </c>
      <c r="C23" s="23" t="s">
        <v>30</v>
      </c>
      <c r="D23" s="22">
        <v>0</v>
      </c>
      <c r="E23" s="3"/>
    </row>
    <row r="24" spans="2:6" x14ac:dyDescent="0.25">
      <c r="B24" s="1"/>
      <c r="C24" s="23" t="s">
        <v>31</v>
      </c>
      <c r="D24" s="22">
        <v>29500</v>
      </c>
      <c r="E24" s="3"/>
    </row>
    <row r="25" spans="2:6" x14ac:dyDescent="0.25">
      <c r="B25" s="36">
        <v>3</v>
      </c>
      <c r="C25" s="37" t="s">
        <v>32</v>
      </c>
      <c r="D25" s="38">
        <f>SUM(D10:D24)</f>
        <v>534831.80702103651</v>
      </c>
      <c r="E25" s="3"/>
    </row>
    <row r="26" spans="2:6" x14ac:dyDescent="0.25">
      <c r="B26" s="30"/>
      <c r="C26" s="31"/>
      <c r="D26" s="22"/>
      <c r="E26" s="3"/>
    </row>
    <row r="27" spans="2:6" x14ac:dyDescent="0.25">
      <c r="B27" s="1" t="s">
        <v>33</v>
      </c>
      <c r="C27" s="23" t="s">
        <v>34</v>
      </c>
      <c r="D27" s="22">
        <v>0</v>
      </c>
      <c r="E27" s="3"/>
    </row>
    <row r="28" spans="2:6" x14ac:dyDescent="0.25">
      <c r="B28" s="1">
        <v>41</v>
      </c>
      <c r="C28" s="23" t="s">
        <v>35</v>
      </c>
      <c r="D28" s="22">
        <v>0</v>
      </c>
      <c r="E28" s="3"/>
    </row>
    <row r="29" spans="2:6" ht="18" customHeight="1" x14ac:dyDescent="0.25">
      <c r="B29" s="1" t="s">
        <v>36</v>
      </c>
      <c r="C29" s="23" t="s">
        <v>37</v>
      </c>
      <c r="D29" s="22">
        <v>115000</v>
      </c>
      <c r="E29" s="3"/>
    </row>
    <row r="30" spans="2:6" x14ac:dyDescent="0.25">
      <c r="B30" s="30">
        <v>42</v>
      </c>
      <c r="C30" s="31" t="s">
        <v>38</v>
      </c>
      <c r="D30" s="22">
        <v>0</v>
      </c>
      <c r="E30" s="3"/>
    </row>
    <row r="31" spans="2:6" x14ac:dyDescent="0.25">
      <c r="B31" s="1" t="s">
        <v>39</v>
      </c>
      <c r="C31" s="23" t="s">
        <v>40</v>
      </c>
      <c r="D31" s="22">
        <v>9000</v>
      </c>
      <c r="E31" s="3"/>
      <c r="F31" s="32"/>
    </row>
    <row r="32" spans="2:6" s="3" customFormat="1" x14ac:dyDescent="0.25">
      <c r="B32" s="1"/>
      <c r="C32" s="23" t="s">
        <v>41</v>
      </c>
      <c r="D32" s="22">
        <v>900</v>
      </c>
      <c r="F32" s="33"/>
    </row>
    <row r="33" spans="2:5" x14ac:dyDescent="0.25">
      <c r="B33" s="1" t="s">
        <v>42</v>
      </c>
      <c r="C33" s="23" t="s">
        <v>43</v>
      </c>
      <c r="D33" s="22">
        <v>35000</v>
      </c>
      <c r="E33" s="3"/>
    </row>
    <row r="34" spans="2:5" x14ac:dyDescent="0.25">
      <c r="B34" s="1"/>
      <c r="C34" s="23" t="s">
        <v>44</v>
      </c>
      <c r="D34" s="22">
        <v>10000</v>
      </c>
      <c r="E34" s="3"/>
    </row>
    <row r="35" spans="2:5" x14ac:dyDescent="0.25">
      <c r="B35" s="1" t="s">
        <v>45</v>
      </c>
      <c r="C35" s="23" t="s">
        <v>46</v>
      </c>
      <c r="D35" s="22">
        <v>0</v>
      </c>
      <c r="E35" s="3"/>
    </row>
    <row r="36" spans="2:5" s="3" customFormat="1" x14ac:dyDescent="0.25">
      <c r="B36" s="1" t="s">
        <v>47</v>
      </c>
      <c r="C36" s="23" t="s">
        <v>48</v>
      </c>
      <c r="D36" s="22">
        <v>12500</v>
      </c>
    </row>
    <row r="37" spans="2:5" x14ac:dyDescent="0.25">
      <c r="B37" s="1"/>
      <c r="C37" s="23" t="s">
        <v>49</v>
      </c>
      <c r="D37" s="22">
        <v>5000</v>
      </c>
      <c r="E37" s="3"/>
    </row>
    <row r="38" spans="2:5" x14ac:dyDescent="0.25">
      <c r="B38" s="1" t="s">
        <v>50</v>
      </c>
      <c r="C38" s="23" t="s">
        <v>51</v>
      </c>
      <c r="D38" s="22">
        <v>3300</v>
      </c>
      <c r="E38" s="3"/>
    </row>
    <row r="39" spans="2:5" x14ac:dyDescent="0.25">
      <c r="B39" s="1" t="s">
        <v>52</v>
      </c>
      <c r="C39" s="23" t="s">
        <v>53</v>
      </c>
      <c r="D39" s="22">
        <v>2500</v>
      </c>
      <c r="E39" s="3"/>
    </row>
    <row r="40" spans="2:5" x14ac:dyDescent="0.25">
      <c r="B40" s="1" t="s">
        <v>54</v>
      </c>
      <c r="C40" s="23" t="s">
        <v>55</v>
      </c>
      <c r="D40" s="22">
        <v>500</v>
      </c>
      <c r="E40" s="3"/>
    </row>
    <row r="41" spans="2:5" s="3" customFormat="1" x14ac:dyDescent="0.25">
      <c r="B41" s="1" t="s">
        <v>56</v>
      </c>
      <c r="C41" s="23" t="s">
        <v>57</v>
      </c>
      <c r="D41" s="22">
        <v>11400</v>
      </c>
    </row>
    <row r="42" spans="2:5" s="3" customFormat="1" x14ac:dyDescent="0.25">
      <c r="B42" s="1"/>
      <c r="C42" s="23" t="s">
        <v>58</v>
      </c>
      <c r="D42" s="22">
        <v>2000</v>
      </c>
    </row>
    <row r="43" spans="2:5" x14ac:dyDescent="0.25">
      <c r="B43" s="1" t="s">
        <v>59</v>
      </c>
      <c r="C43" s="23" t="s">
        <v>60</v>
      </c>
      <c r="D43" s="22">
        <v>100</v>
      </c>
      <c r="E43" s="3"/>
    </row>
    <row r="44" spans="2:5" s="3" customFormat="1" x14ac:dyDescent="0.25">
      <c r="B44" s="1" t="s">
        <v>61</v>
      </c>
      <c r="C44" s="23" t="s">
        <v>62</v>
      </c>
      <c r="D44" s="22">
        <v>5400</v>
      </c>
    </row>
    <row r="45" spans="2:5" x14ac:dyDescent="0.25">
      <c r="B45" s="1" t="s">
        <v>63</v>
      </c>
      <c r="C45" s="23" t="s">
        <v>64</v>
      </c>
      <c r="D45" s="22">
        <v>800</v>
      </c>
      <c r="E45" s="3"/>
    </row>
    <row r="46" spans="2:5" s="3" customFormat="1" x14ac:dyDescent="0.25">
      <c r="B46" s="1" t="s">
        <v>65</v>
      </c>
      <c r="C46" s="23" t="s">
        <v>66</v>
      </c>
      <c r="D46" s="22">
        <v>2400</v>
      </c>
    </row>
    <row r="47" spans="2:5" s="3" customFormat="1" x14ac:dyDescent="0.25">
      <c r="B47" s="1"/>
      <c r="C47" s="23" t="s">
        <v>67</v>
      </c>
      <c r="D47" s="22">
        <v>2500</v>
      </c>
    </row>
    <row r="48" spans="2:5" s="3" customFormat="1" x14ac:dyDescent="0.25">
      <c r="B48" s="1" t="s">
        <v>68</v>
      </c>
      <c r="C48" s="23" t="s">
        <v>69</v>
      </c>
      <c r="D48" s="22">
        <v>22000</v>
      </c>
    </row>
    <row r="49" spans="2:5" x14ac:dyDescent="0.25">
      <c r="B49" s="1" t="s">
        <v>70</v>
      </c>
      <c r="C49" s="23" t="s">
        <v>71</v>
      </c>
      <c r="D49" s="22">
        <v>21500</v>
      </c>
      <c r="E49" s="3"/>
    </row>
    <row r="50" spans="2:5" s="8" customFormat="1" x14ac:dyDescent="0.25">
      <c r="B50" s="58"/>
      <c r="C50" s="23" t="s">
        <v>72</v>
      </c>
      <c r="D50" s="22">
        <v>110000</v>
      </c>
      <c r="E50" s="3"/>
    </row>
    <row r="51" spans="2:5" x14ac:dyDescent="0.25">
      <c r="B51" s="1" t="s">
        <v>73</v>
      </c>
      <c r="C51" s="23" t="s">
        <v>74</v>
      </c>
      <c r="D51" s="22">
        <v>450</v>
      </c>
      <c r="E51" s="3"/>
    </row>
    <row r="52" spans="2:5" s="3" customFormat="1" x14ac:dyDescent="0.25">
      <c r="B52" s="1" t="s">
        <v>75</v>
      </c>
      <c r="C52" s="23" t="s">
        <v>76</v>
      </c>
      <c r="D52" s="22">
        <v>30300</v>
      </c>
    </row>
    <row r="53" spans="2:5" s="3" customFormat="1" x14ac:dyDescent="0.25">
      <c r="B53" s="1" t="s">
        <v>77</v>
      </c>
      <c r="C53" s="23" t="s">
        <v>78</v>
      </c>
      <c r="D53" s="22">
        <v>20000</v>
      </c>
    </row>
    <row r="54" spans="2:5" x14ac:dyDescent="0.25">
      <c r="B54" s="1" t="s">
        <v>79</v>
      </c>
      <c r="C54" s="23" t="s">
        <v>80</v>
      </c>
      <c r="D54" s="22">
        <v>2700</v>
      </c>
      <c r="E54" s="3"/>
    </row>
    <row r="55" spans="2:5" s="3" customFormat="1" x14ac:dyDescent="0.25">
      <c r="B55" s="1" t="s">
        <v>81</v>
      </c>
      <c r="C55" s="23" t="s">
        <v>82</v>
      </c>
      <c r="D55" s="22">
        <v>5970</v>
      </c>
    </row>
    <row r="56" spans="2:5" s="3" customFormat="1" x14ac:dyDescent="0.25">
      <c r="B56" s="1">
        <v>3040</v>
      </c>
      <c r="C56" s="23" t="s">
        <v>83</v>
      </c>
      <c r="D56" s="22">
        <v>2500</v>
      </c>
    </row>
    <row r="57" spans="2:5" x14ac:dyDescent="0.25">
      <c r="B57" s="1" t="s">
        <v>84</v>
      </c>
      <c r="C57" s="23" t="s">
        <v>85</v>
      </c>
      <c r="D57" s="22">
        <v>450</v>
      </c>
      <c r="E57" s="3"/>
    </row>
    <row r="58" spans="2:5" x14ac:dyDescent="0.25">
      <c r="B58" s="1" t="s">
        <v>86</v>
      </c>
      <c r="C58" s="23" t="s">
        <v>87</v>
      </c>
      <c r="D58" s="22">
        <v>0</v>
      </c>
      <c r="E58" s="3"/>
    </row>
    <row r="59" spans="2:5" s="3" customFormat="1" x14ac:dyDescent="0.25">
      <c r="B59" s="58"/>
      <c r="C59" s="23" t="s">
        <v>88</v>
      </c>
      <c r="D59" s="22">
        <v>9000</v>
      </c>
    </row>
    <row r="60" spans="2:5" x14ac:dyDescent="0.25">
      <c r="B60" s="1" t="s">
        <v>89</v>
      </c>
      <c r="C60" s="23" t="s">
        <v>90</v>
      </c>
      <c r="D60" s="22">
        <v>250</v>
      </c>
      <c r="E60" s="3"/>
    </row>
    <row r="61" spans="2:5" x14ac:dyDescent="0.25">
      <c r="B61" s="1" t="s">
        <v>91</v>
      </c>
      <c r="C61" s="23" t="s">
        <v>92</v>
      </c>
      <c r="D61" s="22">
        <v>9500</v>
      </c>
      <c r="E61" s="3"/>
    </row>
    <row r="62" spans="2:5" x14ac:dyDescent="0.25">
      <c r="B62" s="1" t="s">
        <v>93</v>
      </c>
      <c r="C62" s="23" t="s">
        <v>94</v>
      </c>
      <c r="D62" s="22">
        <v>5000</v>
      </c>
      <c r="E62" s="3"/>
    </row>
    <row r="63" spans="2:5" x14ac:dyDescent="0.25">
      <c r="B63" s="1" t="s">
        <v>95</v>
      </c>
      <c r="C63" s="23" t="s">
        <v>96</v>
      </c>
      <c r="D63" s="22">
        <v>500</v>
      </c>
      <c r="E63" s="3"/>
    </row>
    <row r="64" spans="2:5" x14ac:dyDescent="0.25">
      <c r="B64" s="1">
        <v>42597</v>
      </c>
      <c r="C64" s="23" t="s">
        <v>97</v>
      </c>
      <c r="D64" s="22">
        <v>1500</v>
      </c>
      <c r="E64" s="3"/>
    </row>
    <row r="65" spans="2:5" x14ac:dyDescent="0.25">
      <c r="B65" s="1" t="s">
        <v>98</v>
      </c>
      <c r="C65" s="23" t="s">
        <v>99</v>
      </c>
      <c r="D65" s="22">
        <v>2500</v>
      </c>
      <c r="E65" s="3"/>
    </row>
    <row r="66" spans="2:5" x14ac:dyDescent="0.25">
      <c r="B66" s="1"/>
      <c r="C66" s="23" t="s">
        <v>100</v>
      </c>
      <c r="D66" s="22">
        <v>1000</v>
      </c>
      <c r="E66" s="3"/>
    </row>
    <row r="67" spans="2:5" x14ac:dyDescent="0.25">
      <c r="B67" s="1" t="s">
        <v>101</v>
      </c>
      <c r="C67" s="23" t="s">
        <v>102</v>
      </c>
      <c r="D67" s="22">
        <v>0</v>
      </c>
      <c r="E67" s="3"/>
    </row>
    <row r="68" spans="2:5" x14ac:dyDescent="0.25">
      <c r="B68" s="1" t="s">
        <v>103</v>
      </c>
      <c r="C68" s="23" t="s">
        <v>104</v>
      </c>
      <c r="D68" s="22">
        <v>3500</v>
      </c>
      <c r="E68" s="3"/>
    </row>
    <row r="69" spans="2:5" x14ac:dyDescent="0.25">
      <c r="B69" s="1" t="s">
        <v>105</v>
      </c>
      <c r="C69" s="23" t="s">
        <v>106</v>
      </c>
      <c r="D69" s="22">
        <v>3000</v>
      </c>
      <c r="E69" s="3"/>
    </row>
    <row r="70" spans="2:5" s="3" customFormat="1" x14ac:dyDescent="0.25">
      <c r="B70" s="1" t="s">
        <v>107</v>
      </c>
      <c r="C70" s="23" t="s">
        <v>108</v>
      </c>
      <c r="D70" s="22">
        <v>20000</v>
      </c>
      <c r="E70" s="33"/>
    </row>
    <row r="71" spans="2:5" x14ac:dyDescent="0.25">
      <c r="B71" s="1" t="s">
        <v>109</v>
      </c>
      <c r="C71" s="23" t="s">
        <v>110</v>
      </c>
      <c r="D71" s="22">
        <v>2500</v>
      </c>
      <c r="E71" s="3"/>
    </row>
    <row r="72" spans="2:5" x14ac:dyDescent="0.25">
      <c r="B72" s="1" t="s">
        <v>111</v>
      </c>
      <c r="C72" s="23" t="s">
        <v>112</v>
      </c>
      <c r="D72" s="22">
        <v>1000</v>
      </c>
      <c r="E72" s="3"/>
    </row>
    <row r="73" spans="2:5" x14ac:dyDescent="0.25">
      <c r="B73" s="1" t="s">
        <v>113</v>
      </c>
      <c r="C73" s="23" t="s">
        <v>114</v>
      </c>
      <c r="D73" s="22">
        <v>19000</v>
      </c>
      <c r="E73" s="3"/>
    </row>
    <row r="74" spans="2:5" s="3" customFormat="1" x14ac:dyDescent="0.25">
      <c r="B74" s="1" t="s">
        <v>115</v>
      </c>
      <c r="C74" s="23" t="s">
        <v>116</v>
      </c>
      <c r="D74" s="22">
        <v>2500</v>
      </c>
    </row>
    <row r="75" spans="2:5" x14ac:dyDescent="0.25">
      <c r="B75" s="1" t="s">
        <v>117</v>
      </c>
      <c r="C75" s="23" t="s">
        <v>118</v>
      </c>
      <c r="D75" s="22">
        <v>300</v>
      </c>
      <c r="E75" s="3"/>
    </row>
    <row r="76" spans="2:5" x14ac:dyDescent="0.25">
      <c r="B76" s="1">
        <v>44342</v>
      </c>
      <c r="C76" s="23" t="s">
        <v>119</v>
      </c>
      <c r="D76" s="22">
        <v>0</v>
      </c>
      <c r="E76" s="3"/>
    </row>
    <row r="77" spans="2:5" x14ac:dyDescent="0.25">
      <c r="B77" s="1" t="s">
        <v>120</v>
      </c>
      <c r="C77" s="23" t="s">
        <v>121</v>
      </c>
      <c r="D77" s="22">
        <v>4000</v>
      </c>
      <c r="E77" s="3"/>
    </row>
    <row r="78" spans="2:5" x14ac:dyDescent="0.25">
      <c r="B78" s="1" t="s">
        <v>122</v>
      </c>
      <c r="C78" s="23" t="s">
        <v>123</v>
      </c>
      <c r="D78" s="22">
        <v>3981.6842524387812</v>
      </c>
      <c r="E78" s="3"/>
    </row>
    <row r="79" spans="2:5" x14ac:dyDescent="0.25">
      <c r="B79" s="1">
        <v>46211</v>
      </c>
      <c r="C79" s="23" t="s">
        <v>124</v>
      </c>
      <c r="D79" s="22">
        <v>0</v>
      </c>
      <c r="E79" s="3"/>
    </row>
    <row r="80" spans="2:5" s="3" customFormat="1" x14ac:dyDescent="0.25">
      <c r="B80" s="1">
        <v>46221</v>
      </c>
      <c r="C80" s="23" t="s">
        <v>125</v>
      </c>
      <c r="D80" s="22">
        <v>0</v>
      </c>
    </row>
    <row r="81" spans="2:6" x14ac:dyDescent="0.25">
      <c r="B81" s="1">
        <v>4624</v>
      </c>
      <c r="C81" s="23" t="s">
        <v>126</v>
      </c>
      <c r="D81" s="22">
        <v>0</v>
      </c>
      <c r="E81" s="3"/>
    </row>
    <row r="82" spans="2:6" x14ac:dyDescent="0.25">
      <c r="B82" s="1"/>
      <c r="C82" s="23" t="s">
        <v>127</v>
      </c>
      <c r="D82" s="22">
        <v>0</v>
      </c>
      <c r="E82" s="3"/>
    </row>
    <row r="83" spans="2:6" s="3" customFormat="1" x14ac:dyDescent="0.25">
      <c r="B83" s="36" t="s">
        <v>33</v>
      </c>
      <c r="C83" s="37" t="s">
        <v>128</v>
      </c>
      <c r="D83" s="39">
        <f>SUM(D29:D82)</f>
        <v>523201.68425243878</v>
      </c>
    </row>
    <row r="84" spans="2:6" x14ac:dyDescent="0.25">
      <c r="B84" s="46"/>
      <c r="C84" s="52"/>
      <c r="D84" s="53"/>
    </row>
    <row r="85" spans="2:6" s="8" customFormat="1" x14ac:dyDescent="0.25">
      <c r="B85" s="51"/>
      <c r="C85" s="37" t="s">
        <v>129</v>
      </c>
      <c r="D85" s="38">
        <f>D25-D83</f>
        <v>11630.122768597736</v>
      </c>
    </row>
    <row r="86" spans="2:6" s="49" customFormat="1" x14ac:dyDescent="0.25">
      <c r="B86" s="46"/>
      <c r="C86" s="47"/>
      <c r="D86" s="48"/>
    </row>
    <row r="87" spans="2:6" s="49" customFormat="1" x14ac:dyDescent="0.25">
      <c r="B87" s="54" t="s">
        <v>154</v>
      </c>
      <c r="C87" s="2"/>
      <c r="D87" s="35"/>
      <c r="E87" s="2"/>
      <c r="F87" s="55"/>
    </row>
    <row r="88" spans="2:6" s="50" customFormat="1" x14ac:dyDescent="0.25">
      <c r="B88" s="54" t="s">
        <v>159</v>
      </c>
      <c r="C88" s="2"/>
      <c r="D88" s="35"/>
      <c r="E88" s="2"/>
      <c r="F88" s="55"/>
    </row>
    <row r="89" spans="2:6" s="50" customFormat="1" x14ac:dyDescent="0.25">
      <c r="B89" s="54" t="s">
        <v>155</v>
      </c>
      <c r="C89" s="56" t="s">
        <v>156</v>
      </c>
      <c r="D89" s="56"/>
      <c r="E89" s="2"/>
      <c r="F89" s="55"/>
    </row>
    <row r="90" spans="2:6" s="50" customFormat="1" x14ac:dyDescent="0.25">
      <c r="B90" s="34"/>
      <c r="C90" s="56" t="s">
        <v>157</v>
      </c>
      <c r="D90" s="56"/>
      <c r="E90" s="57"/>
      <c r="F90" s="57"/>
    </row>
    <row r="91" spans="2:6" s="49" customFormat="1" x14ac:dyDescent="0.25">
      <c r="B91" s="34"/>
      <c r="C91" s="56" t="s">
        <v>158</v>
      </c>
      <c r="D91" s="56"/>
      <c r="E91" s="57"/>
      <c r="F91" s="57"/>
    </row>
    <row r="92" spans="2:6" x14ac:dyDescent="0.25">
      <c r="C92" s="54"/>
      <c r="E92" s="57"/>
      <c r="F92" s="57"/>
    </row>
    <row r="93" spans="2:6" x14ac:dyDescent="0.25">
      <c r="C93" s="54"/>
      <c r="E93" s="54"/>
      <c r="F93" s="55"/>
    </row>
  </sheetData>
  <mergeCells count="9">
    <mergeCell ref="C89:D89"/>
    <mergeCell ref="C90:D90"/>
    <mergeCell ref="C91:D91"/>
    <mergeCell ref="B6:D6"/>
    <mergeCell ref="B1:D1"/>
    <mergeCell ref="B2:D2"/>
    <mergeCell ref="B3:D3"/>
    <mergeCell ref="B4:D4"/>
    <mergeCell ref="B5:D5"/>
  </mergeCells>
  <phoneticPr fontId="10" type="noConversion"/>
  <pageMargins left="0.25" right="0.25" top="0.75" bottom="0.75" header="0.3" footer="0.3"/>
  <pageSetup paperSize="9"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24C0-32BB-4350-A50C-35CC71EAC306}">
  <dimension ref="A1:N25"/>
  <sheetViews>
    <sheetView workbookViewId="0">
      <selection activeCell="D26" sqref="D26"/>
    </sheetView>
  </sheetViews>
  <sheetFormatPr defaultRowHeight="15" x14ac:dyDescent="0.25"/>
  <cols>
    <col min="1" max="1" width="19.140625" customWidth="1"/>
    <col min="2" max="2" width="9.42578125" bestFit="1" customWidth="1"/>
    <col min="3" max="3" width="11" bestFit="1" customWidth="1"/>
    <col min="4" max="4" width="14.28515625" customWidth="1"/>
    <col min="9" max="9" width="11.85546875" customWidth="1"/>
    <col min="11" max="11" width="11" bestFit="1" customWidth="1"/>
    <col min="12" max="12" width="12.7109375" customWidth="1"/>
    <col min="13" max="13" width="11" bestFit="1" customWidth="1"/>
    <col min="14" max="14" width="12" bestFit="1" customWidth="1"/>
  </cols>
  <sheetData>
    <row r="1" spans="1:14" ht="15.75" thickBot="1" x14ac:dyDescent="0.3">
      <c r="A1" s="43" t="s">
        <v>51</v>
      </c>
      <c r="B1" s="44"/>
      <c r="C1" s="44"/>
      <c r="D1" s="44"/>
      <c r="I1" s="43" t="s">
        <v>130</v>
      </c>
      <c r="J1" s="44"/>
      <c r="K1" s="44"/>
      <c r="L1" s="44"/>
      <c r="M1" s="44"/>
    </row>
    <row r="2" spans="1:14" x14ac:dyDescent="0.25">
      <c r="A2" s="8" t="s">
        <v>131</v>
      </c>
      <c r="B2" s="6">
        <v>93</v>
      </c>
      <c r="C2" t="s">
        <v>132</v>
      </c>
      <c r="I2" s="10" t="s">
        <v>133</v>
      </c>
      <c r="K2" s="6">
        <v>414.76</v>
      </c>
      <c r="L2" t="s">
        <v>132</v>
      </c>
      <c r="M2" s="13">
        <f>K2*2</f>
        <v>829.52</v>
      </c>
    </row>
    <row r="3" spans="1:14" x14ac:dyDescent="0.25">
      <c r="A3" s="8" t="s">
        <v>134</v>
      </c>
      <c r="B3" s="6">
        <v>167</v>
      </c>
      <c r="C3" t="s">
        <v>132</v>
      </c>
      <c r="I3" s="10" t="s">
        <v>135</v>
      </c>
      <c r="M3" s="14">
        <v>4064.38</v>
      </c>
    </row>
    <row r="4" spans="1:14" x14ac:dyDescent="0.25">
      <c r="B4" s="7">
        <f>SUM(B2:B3)</f>
        <v>260</v>
      </c>
      <c r="I4" s="10" t="s">
        <v>136</v>
      </c>
      <c r="K4" s="6">
        <v>110</v>
      </c>
      <c r="L4" t="s">
        <v>132</v>
      </c>
      <c r="M4" s="15">
        <f>K4*2</f>
        <v>220</v>
      </c>
    </row>
    <row r="5" spans="1:14" x14ac:dyDescent="0.25">
      <c r="I5" s="10" t="s">
        <v>137</v>
      </c>
      <c r="K5" s="6">
        <v>530.5</v>
      </c>
      <c r="L5" t="s">
        <v>132</v>
      </c>
      <c r="M5" s="14"/>
    </row>
    <row r="6" spans="1:14" ht="15.75" thickBot="1" x14ac:dyDescent="0.3">
      <c r="I6" s="10" t="s">
        <v>138</v>
      </c>
      <c r="K6" s="6">
        <v>530.89</v>
      </c>
      <c r="L6" t="s">
        <v>132</v>
      </c>
      <c r="M6" s="15">
        <f>K6*3</f>
        <v>1592.67</v>
      </c>
    </row>
    <row r="7" spans="1:14" ht="15.75" thickBot="1" x14ac:dyDescent="0.3">
      <c r="K7" s="11">
        <f>SUM(K2:K6)</f>
        <v>1586.15</v>
      </c>
      <c r="L7" s="9" t="s">
        <v>132</v>
      </c>
      <c r="M7" s="12">
        <f>SUM(M2:M6)</f>
        <v>6706.57</v>
      </c>
    </row>
    <row r="9" spans="1:14" x14ac:dyDescent="0.25">
      <c r="A9" s="45" t="s">
        <v>139</v>
      </c>
      <c r="B9" s="45"/>
      <c r="C9" s="45"/>
      <c r="D9" s="45"/>
    </row>
    <row r="10" spans="1:14" x14ac:dyDescent="0.25">
      <c r="A10" s="10" t="s">
        <v>140</v>
      </c>
      <c r="C10" s="6">
        <v>333</v>
      </c>
      <c r="D10" t="s">
        <v>132</v>
      </c>
      <c r="N10" s="6"/>
    </row>
    <row r="11" spans="1:14" x14ac:dyDescent="0.25">
      <c r="A11" s="10" t="s">
        <v>141</v>
      </c>
      <c r="C11" s="16" t="s">
        <v>142</v>
      </c>
    </row>
    <row r="12" spans="1:14" x14ac:dyDescent="0.25">
      <c r="A12" s="10" t="s">
        <v>143</v>
      </c>
      <c r="C12" s="6">
        <v>233</v>
      </c>
    </row>
    <row r="13" spans="1:14" x14ac:dyDescent="0.25">
      <c r="A13" s="10" t="s">
        <v>144</v>
      </c>
      <c r="C13" s="6" t="s">
        <v>142</v>
      </c>
    </row>
    <row r="14" spans="1:14" x14ac:dyDescent="0.25">
      <c r="A14" s="10" t="s">
        <v>145</v>
      </c>
      <c r="C14" s="6">
        <v>5460</v>
      </c>
    </row>
    <row r="15" spans="1:14" x14ac:dyDescent="0.25">
      <c r="A15" s="19" t="s">
        <v>146</v>
      </c>
      <c r="C15" s="6">
        <v>716</v>
      </c>
    </row>
    <row r="16" spans="1:14" ht="15.75" thickBot="1" x14ac:dyDescent="0.3">
      <c r="A16" s="10" t="s">
        <v>147</v>
      </c>
      <c r="C16" s="6"/>
    </row>
    <row r="17" spans="1:4" ht="15.75" thickBot="1" x14ac:dyDescent="0.3">
      <c r="C17" s="18">
        <f>SUM(C10:C16)</f>
        <v>6742</v>
      </c>
    </row>
    <row r="20" spans="1:4" x14ac:dyDescent="0.25">
      <c r="A20" s="45" t="s">
        <v>148</v>
      </c>
      <c r="B20" s="45"/>
      <c r="C20" s="45"/>
      <c r="D20" s="45"/>
    </row>
    <row r="21" spans="1:4" x14ac:dyDescent="0.25">
      <c r="A21" t="s">
        <v>149</v>
      </c>
      <c r="B21">
        <v>863</v>
      </c>
      <c r="C21" t="s">
        <v>132</v>
      </c>
      <c r="D21">
        <f>B21*3</f>
        <v>2589</v>
      </c>
    </row>
    <row r="22" spans="1:4" x14ac:dyDescent="0.25">
      <c r="A22" t="s">
        <v>150</v>
      </c>
      <c r="B22" t="s">
        <v>142</v>
      </c>
    </row>
    <row r="23" spans="1:4" x14ac:dyDescent="0.25">
      <c r="A23" t="s">
        <v>151</v>
      </c>
      <c r="B23" t="s">
        <v>142</v>
      </c>
    </row>
    <row r="24" spans="1:4" ht="15.75" thickBot="1" x14ac:dyDescent="0.3">
      <c r="A24" t="s">
        <v>152</v>
      </c>
      <c r="B24">
        <v>356.35</v>
      </c>
      <c r="C24" t="s">
        <v>132</v>
      </c>
      <c r="D24">
        <f>B24*3</f>
        <v>1069.0500000000002</v>
      </c>
    </row>
    <row r="25" spans="1:4" ht="15.75" thickBot="1" x14ac:dyDescent="0.3">
      <c r="A25" t="s">
        <v>153</v>
      </c>
      <c r="B25" t="s">
        <v>142</v>
      </c>
      <c r="D25" s="17">
        <f>SUM(D21:D24)</f>
        <v>3658.05</v>
      </c>
    </row>
  </sheetData>
  <mergeCells count="4">
    <mergeCell ref="A1:D1"/>
    <mergeCell ref="A9:D9"/>
    <mergeCell ref="A20:D20"/>
    <mergeCell ref="I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26a85b-0e93-47b4-837e-5362d8baa657">
      <Terms xmlns="http://schemas.microsoft.com/office/infopath/2007/PartnerControls"/>
    </lcf76f155ced4ddcb4097134ff3c332f>
    <TaxCatchAll xmlns="46575160-df62-42ed-bcc3-558deeb9cf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A54D58B8D94449CFC4FFF2CA40E44" ma:contentTypeVersion="16" ma:contentTypeDescription="Create a new document." ma:contentTypeScope="" ma:versionID="49404df010f2ef4264e482a25d05c045">
  <xsd:schema xmlns:xsd="http://www.w3.org/2001/XMLSchema" xmlns:xs="http://www.w3.org/2001/XMLSchema" xmlns:p="http://schemas.microsoft.com/office/2006/metadata/properties" xmlns:ns2="fa26a85b-0e93-47b4-837e-5362d8baa657" xmlns:ns3="46575160-df62-42ed-bcc3-558deeb9cf22" targetNamespace="http://schemas.microsoft.com/office/2006/metadata/properties" ma:root="true" ma:fieldsID="7ac49c7324d78f267f8a48e85a494e45" ns2:_="" ns3:_="">
    <xsd:import namespace="fa26a85b-0e93-47b4-837e-5362d8baa657"/>
    <xsd:import namespace="46575160-df62-42ed-bcc3-558deeb9c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6a85b-0e93-47b4-837e-5362d8ba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2c413f-3928-4a09-b37e-251219d94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5160-df62-42ed-bcc3-558deeb9cf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09b965-0260-4ba5-9047-9d82b2a7bc18}" ma:internalName="TaxCatchAll" ma:showField="CatchAllData" ma:web="46575160-df62-42ed-bcc3-558deeb9c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C1EE1-3F2B-4A46-94CF-44380247337C}">
  <ds:schemaRefs>
    <ds:schemaRef ds:uri="http://schemas.microsoft.com/office/2006/metadata/properties"/>
    <ds:schemaRef ds:uri="http://schemas.microsoft.com/office/infopath/2007/PartnerControls"/>
    <ds:schemaRef ds:uri="fa26a85b-0e93-47b4-837e-5362d8baa657"/>
    <ds:schemaRef ds:uri="46575160-df62-42ed-bcc3-558deeb9cf22"/>
  </ds:schemaRefs>
</ds:datastoreItem>
</file>

<file path=customXml/itemProps2.xml><?xml version="1.0" encoding="utf-8"?>
<ds:datastoreItem xmlns:ds="http://schemas.openxmlformats.org/officeDocument/2006/customXml" ds:itemID="{DF2DDCA6-1565-4CB4-95B8-478D76D5B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6a85b-0e93-47b4-837e-5362d8baa657"/>
    <ds:schemaRef ds:uri="46575160-df62-42ed-bcc3-558deeb9c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F3E1E-0BD4-432A-BECF-890F4EC0CE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PRORAČUN 2023</vt:lpstr>
      <vt:lpstr>List1</vt:lpstr>
      <vt:lpstr>'PRORAČUN 2023'!Podrucje_ispisa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Alerić</dc:creator>
  <cp:keywords/>
  <dc:description/>
  <cp:lastModifiedBy>Klaudija Barić</cp:lastModifiedBy>
  <cp:revision/>
  <cp:lastPrinted>2023-12-04T13:13:26Z</cp:lastPrinted>
  <dcterms:created xsi:type="dcterms:W3CDTF">2020-10-21T07:30:58Z</dcterms:created>
  <dcterms:modified xsi:type="dcterms:W3CDTF">2023-12-04T13:13:32Z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0x0101008B6A54D58B8D94449CFC4FFF2CA40E44</vt:lpwstr>
  </property>
  <property fmtid="{D5CDD505-2E9C-101B-9397-08002B2CF9AE}" pid="3" name="MediaServiceImageTags">
    <vt:lpwstr/>
  </property>
</Properties>
</file>